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dl-main\uploads\2019\VehicleStructure\lab\"/>
    </mc:Choice>
  </mc:AlternateContent>
  <bookViews>
    <workbookView xWindow="0" yWindow="0" windowWidth="21570" windowHeight="9360"/>
  </bookViews>
  <sheets>
    <sheet name="beam design" sheetId="3" r:id="rId1"/>
  </sheets>
  <externalReferences>
    <externalReference r:id="rId2"/>
  </externalReferences>
  <definedNames>
    <definedName name="A">'[1]linear algebra'!$B$26:$C$27</definedName>
    <definedName name="b">'[1]linear algebra'!$D$26:$D$27</definedName>
    <definedName name="solver_adj" localSheetId="0" hidden="1">'beam design'!$C$53:$C$54</definedName>
    <definedName name="solver_cvg" localSheetId="0" hidden="1">0.000001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1000</definedName>
    <definedName name="solver_lhs1" localSheetId="0" hidden="1">'beam design'!$C$56</definedName>
    <definedName name="solver_lhs2" localSheetId="0" hidden="1">'beam design'!$C$57</definedName>
    <definedName name="solver_lhs3" localSheetId="0" hidden="1">'beam design'!$C$58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'beam design'!$C$55</definedName>
    <definedName name="solver_pre" localSheetId="0" hidden="1">0.00000001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1</definedName>
    <definedName name="solver_ssz" localSheetId="0" hidden="1">100</definedName>
    <definedName name="solver_tim" localSheetId="0" hidden="1">100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x">[1]roots!$A$13</definedName>
    <definedName name="xx">[1]roots!$A$13</definedName>
  </definedNames>
  <calcPr calcId="162913"/>
</workbook>
</file>

<file path=xl/calcChain.xml><?xml version="1.0" encoding="utf-8"?>
<calcChain xmlns="http://schemas.openxmlformats.org/spreadsheetml/2006/main">
  <c r="C58" i="3" l="1"/>
  <c r="C57" i="3"/>
  <c r="C56" i="3"/>
  <c r="C55" i="3"/>
  <c r="B58" i="3"/>
  <c r="B57" i="3"/>
  <c r="B56" i="3"/>
  <c r="B55" i="3"/>
  <c r="B3" i="3"/>
  <c r="B19" i="3"/>
  <c r="B9" i="3"/>
  <c r="B4" i="3"/>
  <c r="C47" i="3"/>
  <c r="C49" i="3"/>
  <c r="B39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B37" i="3"/>
  <c r="C37" i="3"/>
  <c r="B46" i="3"/>
  <c r="C46" i="3"/>
  <c r="B48" i="3"/>
  <c r="C48" i="3"/>
  <c r="C12" i="3"/>
  <c r="C24" i="3"/>
  <c r="C13" i="3"/>
  <c r="B10" i="3"/>
  <c r="B22" i="3"/>
  <c r="C14" i="3"/>
  <c r="C26" i="3"/>
  <c r="B23" i="3"/>
  <c r="C15" i="3"/>
  <c r="C27" i="3"/>
  <c r="B12" i="3"/>
  <c r="B24" i="3"/>
  <c r="C28" i="3"/>
  <c r="B38" i="3"/>
  <c r="B40" i="3"/>
  <c r="B13" i="3"/>
  <c r="B25" i="3"/>
  <c r="B14" i="3"/>
  <c r="B26" i="3"/>
  <c r="C18" i="3"/>
  <c r="C39" i="3"/>
  <c r="B15" i="3"/>
  <c r="B27" i="3"/>
  <c r="C19" i="3"/>
  <c r="B16" i="3"/>
  <c r="B28" i="3"/>
  <c r="C20" i="3"/>
  <c r="B20" i="3"/>
  <c r="B47" i="3"/>
  <c r="B49" i="3"/>
  <c r="B21" i="3"/>
  <c r="C25" i="3"/>
  <c r="B11" i="3"/>
  <c r="C38" i="3"/>
  <c r="C40" i="3"/>
  <c r="C16" i="3"/>
  <c r="C17" i="3"/>
  <c r="B17" i="3"/>
  <c r="C9" i="3"/>
  <c r="C21" i="3"/>
  <c r="B18" i="3"/>
  <c r="C10" i="3"/>
  <c r="C22" i="3"/>
  <c r="C11" i="3"/>
  <c r="C23" i="3"/>
</calcChain>
</file>

<file path=xl/sharedStrings.xml><?xml version="1.0" encoding="utf-8"?>
<sst xmlns="http://schemas.openxmlformats.org/spreadsheetml/2006/main" count="41" uniqueCount="25">
  <si>
    <t>g1</t>
    <phoneticPr fontId="2" type="noConversion"/>
  </si>
  <si>
    <t>g2</t>
    <phoneticPr fontId="2" type="noConversion"/>
  </si>
  <si>
    <t>g3</t>
    <phoneticPr fontId="2" type="noConversion"/>
  </si>
  <si>
    <t>f</t>
    <phoneticPr fontId="2" type="noConversion"/>
  </si>
  <si>
    <t>초기값</t>
    <phoneticPr fontId="2" type="noConversion"/>
  </si>
  <si>
    <t>해찾기</t>
    <phoneticPr fontId="2" type="noConversion"/>
  </si>
  <si>
    <t>Beam Design Problem</t>
    <phoneticPr fontId="2" type="noConversion"/>
  </si>
  <si>
    <t>M</t>
    <phoneticPr fontId="2" type="noConversion"/>
  </si>
  <si>
    <t>N*mm</t>
    <phoneticPr fontId="2" type="noConversion"/>
  </si>
  <si>
    <t>V</t>
    <phoneticPr fontId="2" type="noConversion"/>
  </si>
  <si>
    <t>N</t>
    <phoneticPr fontId="2" type="noConversion"/>
  </si>
  <si>
    <t>sig_a</t>
    <phoneticPr fontId="2" type="noConversion"/>
  </si>
  <si>
    <t>N/mm^2</t>
    <phoneticPr fontId="2" type="noConversion"/>
  </si>
  <si>
    <t>tau_a</t>
    <phoneticPr fontId="2" type="noConversion"/>
  </si>
  <si>
    <t>b (mm)</t>
    <phoneticPr fontId="2" type="noConversion"/>
  </si>
  <si>
    <t>g1</t>
    <phoneticPr fontId="2" type="noConversion"/>
  </si>
  <si>
    <t>g2</t>
    <phoneticPr fontId="2" type="noConversion"/>
  </si>
  <si>
    <t>g3</t>
    <phoneticPr fontId="2" type="noConversion"/>
  </si>
  <si>
    <t>f</t>
    <phoneticPr fontId="2" type="noConversion"/>
  </si>
  <si>
    <t>초기값</t>
    <phoneticPr fontId="2" type="noConversion"/>
  </si>
  <si>
    <t>해찾기</t>
    <phoneticPr fontId="2" type="noConversion"/>
  </si>
  <si>
    <t>b</t>
    <phoneticPr fontId="2" type="noConversion"/>
  </si>
  <si>
    <t>d</t>
    <phoneticPr fontId="2" type="noConversion"/>
  </si>
  <si>
    <t>sum</t>
    <phoneticPr fontId="2" type="noConversion"/>
  </si>
  <si>
    <r>
      <t>&lt;</t>
    </r>
    <r>
      <rPr>
        <sz val="11"/>
        <rFont val="돋움"/>
        <family val="3"/>
        <charset val="129"/>
      </rPr>
      <t>= 0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</si>
</sst>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indexed="57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/>
    <xf numFmtId="0" fontId="1" fillId="2" borderId="0" xfId="0" applyFont="1" applyFill="1"/>
    <xf numFmtId="0" fontId="4" fillId="0" borderId="0" xfId="0" applyFont="1"/>
    <xf numFmtId="0" fontId="1" fillId="0" borderId="0" xfId="0" applyFont="1" applyFill="1"/>
    <xf numFmtId="0" fontId="1" fillId="0" borderId="0" xfId="0" applyFont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r>
              <a:rPr lang="en-US" altLang="ko-KR"/>
              <a:t>Beam Design</a:t>
            </a:r>
          </a:p>
        </c:rich>
      </c:tx>
      <c:layout>
        <c:manualLayout>
          <c:xMode val="edge"/>
          <c:yMode val="edge"/>
          <c:x val="0.4088180560596257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36089792954849"/>
          <c:y val="0.18154814670569053"/>
          <c:w val="0.6012029930984949"/>
          <c:h val="0.660716206043660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'beam design'!$B$8</c:f>
              <c:strCache>
                <c:ptCount val="1"/>
                <c:pt idx="0">
                  <c:v>g1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'beam design'!$A$9:$A$28</c:f>
              <c:numCache>
                <c:formatCode>General</c:formatCode>
                <c:ptCount val="2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</c:numCache>
            </c:numRef>
          </c:xVal>
          <c:yVal>
            <c:numRef>
              <c:f>'beam design'!$B$9:$B$28</c:f>
              <c:numCache>
                <c:formatCode>General</c:formatCode>
                <c:ptCount val="20"/>
                <c:pt idx="0">
                  <c:v>692.8203230275509</c:v>
                </c:pt>
                <c:pt idx="1">
                  <c:v>489.89794855663564</c:v>
                </c:pt>
                <c:pt idx="2">
                  <c:v>400</c:v>
                </c:pt>
                <c:pt idx="3">
                  <c:v>346.41016151377545</c:v>
                </c:pt>
                <c:pt idx="4">
                  <c:v>309.83866769659335</c:v>
                </c:pt>
                <c:pt idx="5">
                  <c:v>282.84271247461902</c:v>
                </c:pt>
                <c:pt idx="6">
                  <c:v>261.86146828319085</c:v>
                </c:pt>
                <c:pt idx="7">
                  <c:v>244.94897427831782</c:v>
                </c:pt>
                <c:pt idx="8">
                  <c:v>230.9401076758503</c:v>
                </c:pt>
                <c:pt idx="9">
                  <c:v>219.08902300206645</c:v>
                </c:pt>
                <c:pt idx="10">
                  <c:v>208.89318714683742</c:v>
                </c:pt>
                <c:pt idx="11">
                  <c:v>200</c:v>
                </c:pt>
                <c:pt idx="12">
                  <c:v>192.15378456610455</c:v>
                </c:pt>
                <c:pt idx="13">
                  <c:v>185.16401995451028</c:v>
                </c:pt>
                <c:pt idx="14">
                  <c:v>178.88543819998318</c:v>
                </c:pt>
                <c:pt idx="15">
                  <c:v>173.20508075688772</c:v>
                </c:pt>
                <c:pt idx="16">
                  <c:v>168.03361008336117</c:v>
                </c:pt>
                <c:pt idx="17">
                  <c:v>163.29931618554522</c:v>
                </c:pt>
                <c:pt idx="18">
                  <c:v>158.94388284780527</c:v>
                </c:pt>
                <c:pt idx="19">
                  <c:v>154.91933384829667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23-481D-B69D-C979FBF762A5}"/>
            </c:ext>
          </c:extLst>
        </c:ser>
        <c:ser>
          <c:idx val="1"/>
          <c:order val="1"/>
          <c:tx>
            <c:strRef>
              <c:f>'beam design'!$C$8</c:f>
              <c:strCache>
                <c:ptCount val="1"/>
                <c:pt idx="0">
                  <c:v>g2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'beam design'!$A$9:$A$28</c:f>
              <c:numCache>
                <c:formatCode>General</c:formatCode>
                <c:ptCount val="2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</c:numCache>
            </c:numRef>
          </c:xVal>
          <c:yVal>
            <c:numRef>
              <c:f>'beam design'!$C$9:$C$28</c:f>
              <c:numCache>
                <c:formatCode>General</c:formatCode>
                <c:ptCount val="20"/>
                <c:pt idx="0">
                  <c:v>2250</c:v>
                </c:pt>
                <c:pt idx="1">
                  <c:v>1125</c:v>
                </c:pt>
                <c:pt idx="2">
                  <c:v>750</c:v>
                </c:pt>
                <c:pt idx="3">
                  <c:v>562.5</c:v>
                </c:pt>
                <c:pt idx="4">
                  <c:v>450</c:v>
                </c:pt>
                <c:pt idx="5">
                  <c:v>375</c:v>
                </c:pt>
                <c:pt idx="6">
                  <c:v>321.42857142857144</c:v>
                </c:pt>
                <c:pt idx="7">
                  <c:v>281.25</c:v>
                </c:pt>
                <c:pt idx="8">
                  <c:v>250</c:v>
                </c:pt>
                <c:pt idx="9">
                  <c:v>225</c:v>
                </c:pt>
                <c:pt idx="10">
                  <c:v>204.54545454545453</c:v>
                </c:pt>
                <c:pt idx="11">
                  <c:v>187.5</c:v>
                </c:pt>
                <c:pt idx="12">
                  <c:v>173.07692307692307</c:v>
                </c:pt>
                <c:pt idx="13">
                  <c:v>160.71428571428572</c:v>
                </c:pt>
                <c:pt idx="14">
                  <c:v>150</c:v>
                </c:pt>
                <c:pt idx="15">
                  <c:v>140.625</c:v>
                </c:pt>
                <c:pt idx="16">
                  <c:v>132.35294117647058</c:v>
                </c:pt>
                <c:pt idx="17">
                  <c:v>125</c:v>
                </c:pt>
                <c:pt idx="18">
                  <c:v>118.42105263157895</c:v>
                </c:pt>
                <c:pt idx="19">
                  <c:v>112.5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23-481D-B69D-C979FBF762A5}"/>
            </c:ext>
          </c:extLst>
        </c:ser>
        <c:ser>
          <c:idx val="2"/>
          <c:order val="2"/>
          <c:tx>
            <c:strRef>
              <c:f>'beam design'!$D$8</c:f>
              <c:strCache>
                <c:ptCount val="1"/>
                <c:pt idx="0">
                  <c:v>g3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'beam design'!$A$9:$A$28</c:f>
              <c:numCache>
                <c:formatCode>General</c:formatCode>
                <c:ptCount val="2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</c:numCache>
            </c:numRef>
          </c:xVal>
          <c:yVal>
            <c:numRef>
              <c:f>'beam design'!$D$9:$D$28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23-481D-B69D-C979FBF762A5}"/>
            </c:ext>
          </c:extLst>
        </c:ser>
        <c:ser>
          <c:idx val="3"/>
          <c:order val="3"/>
          <c:tx>
            <c:strRef>
              <c:f>'beam design'!$E$8</c:f>
              <c:strCache>
                <c:ptCount val="1"/>
                <c:pt idx="0">
                  <c:v>f</c:v>
                </c:pt>
              </c:strCache>
            </c:strRef>
          </c:tx>
          <c:spPr>
            <a:ln w="38100">
              <a:pattFill prst="pct75">
                <a:fgClr>
                  <a:srgbClr val="00FF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'beam design'!$A$9:$A$28</c:f>
              <c:numCache>
                <c:formatCode>General</c:formatCode>
                <c:ptCount val="2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</c:numCache>
            </c:numRef>
          </c:xVal>
          <c:yVal>
            <c:numRef>
              <c:f>'beam design'!$E$9:$E$28</c:f>
              <c:numCache>
                <c:formatCode>General</c:formatCode>
                <c:ptCount val="20"/>
                <c:pt idx="0">
                  <c:v>1000</c:v>
                </c:pt>
                <c:pt idx="1">
                  <c:v>500</c:v>
                </c:pt>
                <c:pt idx="2">
                  <c:v>333.33333333333331</c:v>
                </c:pt>
                <c:pt idx="3">
                  <c:v>250</c:v>
                </c:pt>
                <c:pt idx="4">
                  <c:v>200</c:v>
                </c:pt>
                <c:pt idx="5">
                  <c:v>166.66666666666666</c:v>
                </c:pt>
                <c:pt idx="6">
                  <c:v>142.85714285714286</c:v>
                </c:pt>
                <c:pt idx="7">
                  <c:v>125</c:v>
                </c:pt>
                <c:pt idx="8">
                  <c:v>111.11111111111111</c:v>
                </c:pt>
                <c:pt idx="9">
                  <c:v>100</c:v>
                </c:pt>
                <c:pt idx="10">
                  <c:v>90.909090909090907</c:v>
                </c:pt>
                <c:pt idx="11">
                  <c:v>83.333333333333329</c:v>
                </c:pt>
                <c:pt idx="12">
                  <c:v>76.92307692307692</c:v>
                </c:pt>
                <c:pt idx="13">
                  <c:v>71.428571428571431</c:v>
                </c:pt>
                <c:pt idx="14">
                  <c:v>66.666666666666671</c:v>
                </c:pt>
                <c:pt idx="15">
                  <c:v>62.5</c:v>
                </c:pt>
                <c:pt idx="16">
                  <c:v>58.823529411764703</c:v>
                </c:pt>
                <c:pt idx="17">
                  <c:v>55.555555555555557</c:v>
                </c:pt>
                <c:pt idx="18">
                  <c:v>52.631578947368418</c:v>
                </c:pt>
                <c:pt idx="19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23-481D-B69D-C979FBF76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332943"/>
        <c:axId val="1"/>
      </c:scatterChart>
      <c:valAx>
        <c:axId val="758332943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en-US" altLang="ko-KR"/>
                  <a:t>b (width)</a:t>
                </a:r>
              </a:p>
            </c:rich>
          </c:tx>
          <c:layout>
            <c:manualLayout>
              <c:xMode val="edge"/>
              <c:yMode val="edge"/>
              <c:x val="0.41683408812375405"/>
              <c:y val="0.8898834520684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en-US" altLang="ko-KR"/>
                  <a:t>d (depth)</a:t>
                </a:r>
              </a:p>
            </c:rich>
          </c:tx>
          <c:layout>
            <c:manualLayout>
              <c:xMode val="edge"/>
              <c:yMode val="edge"/>
              <c:x val="3.2064128256513023E-2"/>
              <c:y val="0.4136917260342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75833294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6922243437005"/>
          <c:y val="0.39285839270091238"/>
          <c:w val="0.1382767635007548"/>
          <c:h val="0.24107205349331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돋움"/>
              <a:ea typeface="돋움"/>
              <a:cs typeface="돋움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</xdr:row>
          <xdr:rowOff>0</xdr:rowOff>
        </xdr:from>
        <xdr:to>
          <xdr:col>10</xdr:col>
          <xdr:colOff>114300</xdr:colOff>
          <xdr:row>22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ffectLst/>
            <a:extLst>
              <a:ext uri="{91240B29-F687-4F45-9708-019B960494DF}">
                <a14:hiddenLine w="2857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26</xdr:row>
      <xdr:rowOff>19050</xdr:rowOff>
    </xdr:from>
    <xdr:to>
      <xdr:col>13</xdr:col>
      <xdr:colOff>180975</xdr:colOff>
      <xdr:row>44</xdr:row>
      <xdr:rowOff>133350</xdr:rowOff>
    </xdr:to>
    <xdr:graphicFrame macro="">
      <xdr:nvGraphicFramePr>
        <xdr:cNvPr id="4107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 algebra"/>
      <sheetName val="roots"/>
      <sheetName val="graphical optimization(1)"/>
      <sheetName val="graphical optimization (2)"/>
      <sheetName val="graphical optimization (3)"/>
      <sheetName val="FDM"/>
      <sheetName val="FDM (2)"/>
    </sheetNames>
    <sheetDataSet>
      <sheetData sheetId="0">
        <row r="26">
          <cell r="B26">
            <v>1</v>
          </cell>
          <cell r="C26">
            <v>-1</v>
          </cell>
          <cell r="D26">
            <v>1</v>
          </cell>
        </row>
        <row r="27">
          <cell r="B27">
            <v>2</v>
          </cell>
          <cell r="C27">
            <v>3</v>
          </cell>
          <cell r="D27">
            <v>9</v>
          </cell>
        </row>
      </sheetData>
      <sheetData sheetId="1">
        <row r="13">
          <cell r="A13">
            <v>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R39" sqref="R39"/>
    </sheetView>
  </sheetViews>
  <sheetFormatPr defaultRowHeight="13.5" x14ac:dyDescent="0.15"/>
  <cols>
    <col min="1" max="1" width="5.77734375" customWidth="1"/>
    <col min="2" max="2" width="8" customWidth="1"/>
    <col min="3" max="4" width="8.33203125" customWidth="1"/>
    <col min="5" max="5" width="5.6640625" customWidth="1"/>
    <col min="6" max="6" width="5.77734375" customWidth="1"/>
    <col min="7" max="7" width="7.6640625" customWidth="1"/>
  </cols>
  <sheetData>
    <row r="1" spans="1:6" x14ac:dyDescent="0.15">
      <c r="A1" s="1" t="s">
        <v>6</v>
      </c>
    </row>
    <row r="3" spans="1:6" x14ac:dyDescent="0.15">
      <c r="A3" s="6" t="s">
        <v>7</v>
      </c>
      <c r="B3" s="6">
        <f>40*10^3*10^3</f>
        <v>40000000</v>
      </c>
      <c r="C3" t="s">
        <v>8</v>
      </c>
    </row>
    <row r="4" spans="1:6" x14ac:dyDescent="0.15">
      <c r="A4" s="6" t="s">
        <v>9</v>
      </c>
      <c r="B4" s="6">
        <f>150*10^3</f>
        <v>150000</v>
      </c>
      <c r="C4" t="s">
        <v>10</v>
      </c>
    </row>
    <row r="5" spans="1:6" x14ac:dyDescent="0.15">
      <c r="A5" s="6" t="s">
        <v>11</v>
      </c>
      <c r="B5" s="6">
        <v>10</v>
      </c>
      <c r="C5" t="s">
        <v>12</v>
      </c>
    </row>
    <row r="6" spans="1:6" x14ac:dyDescent="0.15">
      <c r="A6" s="6" t="s">
        <v>13</v>
      </c>
      <c r="B6" s="6">
        <v>2</v>
      </c>
      <c r="C6" t="s">
        <v>12</v>
      </c>
    </row>
    <row r="8" spans="1:6" x14ac:dyDescent="0.1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3">
        <v>50000</v>
      </c>
    </row>
    <row r="9" spans="1:6" x14ac:dyDescent="0.15">
      <c r="A9">
        <v>50</v>
      </c>
      <c r="B9">
        <f t="shared" ref="B9:B28" si="0">(6*$B$3/($B$5*A9))^(1/2)</f>
        <v>692.8203230275509</v>
      </c>
      <c r="C9">
        <f t="shared" ref="C9:C28" si="1">(3*$B$4)/(2*$B$6*A9)</f>
        <v>2250</v>
      </c>
      <c r="D9">
        <f t="shared" ref="D9:D28" si="2">2*A9</f>
        <v>100</v>
      </c>
      <c r="E9">
        <f t="shared" ref="E9:E28" si="3">$F$8/A9</f>
        <v>1000</v>
      </c>
    </row>
    <row r="10" spans="1:6" x14ac:dyDescent="0.15">
      <c r="A10">
        <v>100</v>
      </c>
      <c r="B10">
        <f t="shared" si="0"/>
        <v>489.89794855663564</v>
      </c>
      <c r="C10">
        <f t="shared" si="1"/>
        <v>1125</v>
      </c>
      <c r="D10">
        <f t="shared" si="2"/>
        <v>200</v>
      </c>
      <c r="E10">
        <f t="shared" si="3"/>
        <v>500</v>
      </c>
    </row>
    <row r="11" spans="1:6" x14ac:dyDescent="0.15">
      <c r="A11">
        <v>150</v>
      </c>
      <c r="B11">
        <f t="shared" si="0"/>
        <v>400</v>
      </c>
      <c r="C11">
        <f t="shared" si="1"/>
        <v>750</v>
      </c>
      <c r="D11">
        <f t="shared" si="2"/>
        <v>300</v>
      </c>
      <c r="E11">
        <f t="shared" si="3"/>
        <v>333.33333333333331</v>
      </c>
    </row>
    <row r="12" spans="1:6" x14ac:dyDescent="0.15">
      <c r="A12">
        <v>200</v>
      </c>
      <c r="B12">
        <f t="shared" si="0"/>
        <v>346.41016151377545</v>
      </c>
      <c r="C12">
        <f t="shared" si="1"/>
        <v>562.5</v>
      </c>
      <c r="D12">
        <f t="shared" si="2"/>
        <v>400</v>
      </c>
      <c r="E12">
        <f t="shared" si="3"/>
        <v>250</v>
      </c>
    </row>
    <row r="13" spans="1:6" x14ac:dyDescent="0.15">
      <c r="A13">
        <v>250</v>
      </c>
      <c r="B13">
        <f t="shared" si="0"/>
        <v>309.83866769659335</v>
      </c>
      <c r="C13">
        <f t="shared" si="1"/>
        <v>450</v>
      </c>
      <c r="D13">
        <f t="shared" si="2"/>
        <v>500</v>
      </c>
      <c r="E13">
        <f t="shared" si="3"/>
        <v>200</v>
      </c>
    </row>
    <row r="14" spans="1:6" x14ac:dyDescent="0.15">
      <c r="A14">
        <v>300</v>
      </c>
      <c r="B14">
        <f t="shared" si="0"/>
        <v>282.84271247461902</v>
      </c>
      <c r="C14">
        <f t="shared" si="1"/>
        <v>375</v>
      </c>
      <c r="D14">
        <f t="shared" si="2"/>
        <v>600</v>
      </c>
      <c r="E14">
        <f t="shared" si="3"/>
        <v>166.66666666666666</v>
      </c>
    </row>
    <row r="15" spans="1:6" x14ac:dyDescent="0.15">
      <c r="A15">
        <v>350</v>
      </c>
      <c r="B15">
        <f t="shared" si="0"/>
        <v>261.86146828319085</v>
      </c>
      <c r="C15">
        <f t="shared" si="1"/>
        <v>321.42857142857144</v>
      </c>
      <c r="D15">
        <f t="shared" si="2"/>
        <v>700</v>
      </c>
      <c r="E15">
        <f t="shared" si="3"/>
        <v>142.85714285714286</v>
      </c>
    </row>
    <row r="16" spans="1:6" x14ac:dyDescent="0.15">
      <c r="A16">
        <v>400</v>
      </c>
      <c r="B16">
        <f t="shared" si="0"/>
        <v>244.94897427831782</v>
      </c>
      <c r="C16">
        <f t="shared" si="1"/>
        <v>281.25</v>
      </c>
      <c r="D16">
        <f t="shared" si="2"/>
        <v>800</v>
      </c>
      <c r="E16">
        <f t="shared" si="3"/>
        <v>125</v>
      </c>
    </row>
    <row r="17" spans="1:5" x14ac:dyDescent="0.15">
      <c r="A17">
        <v>450</v>
      </c>
      <c r="B17">
        <f t="shared" si="0"/>
        <v>230.9401076758503</v>
      </c>
      <c r="C17">
        <f t="shared" si="1"/>
        <v>250</v>
      </c>
      <c r="D17">
        <f t="shared" si="2"/>
        <v>900</v>
      </c>
      <c r="E17">
        <f t="shared" si="3"/>
        <v>111.11111111111111</v>
      </c>
    </row>
    <row r="18" spans="1:5" x14ac:dyDescent="0.15">
      <c r="A18">
        <v>500</v>
      </c>
      <c r="B18">
        <f t="shared" si="0"/>
        <v>219.08902300206645</v>
      </c>
      <c r="C18">
        <f t="shared" si="1"/>
        <v>225</v>
      </c>
      <c r="D18">
        <f t="shared" si="2"/>
        <v>1000</v>
      </c>
      <c r="E18">
        <f t="shared" si="3"/>
        <v>100</v>
      </c>
    </row>
    <row r="19" spans="1:5" x14ac:dyDescent="0.15">
      <c r="A19">
        <v>550</v>
      </c>
      <c r="B19">
        <f t="shared" si="0"/>
        <v>208.89318714683742</v>
      </c>
      <c r="C19">
        <f t="shared" si="1"/>
        <v>204.54545454545453</v>
      </c>
      <c r="D19">
        <f t="shared" si="2"/>
        <v>1100</v>
      </c>
      <c r="E19">
        <f t="shared" si="3"/>
        <v>90.909090909090907</v>
      </c>
    </row>
    <row r="20" spans="1:5" x14ac:dyDescent="0.15">
      <c r="A20">
        <v>600</v>
      </c>
      <c r="B20">
        <f t="shared" si="0"/>
        <v>200</v>
      </c>
      <c r="C20">
        <f t="shared" si="1"/>
        <v>187.5</v>
      </c>
      <c r="D20">
        <f t="shared" si="2"/>
        <v>1200</v>
      </c>
      <c r="E20">
        <f t="shared" si="3"/>
        <v>83.333333333333329</v>
      </c>
    </row>
    <row r="21" spans="1:5" x14ac:dyDescent="0.15">
      <c r="A21">
        <v>650</v>
      </c>
      <c r="B21">
        <f t="shared" si="0"/>
        <v>192.15378456610455</v>
      </c>
      <c r="C21">
        <f t="shared" si="1"/>
        <v>173.07692307692307</v>
      </c>
      <c r="D21">
        <f t="shared" si="2"/>
        <v>1300</v>
      </c>
      <c r="E21">
        <f t="shared" si="3"/>
        <v>76.92307692307692</v>
      </c>
    </row>
    <row r="22" spans="1:5" x14ac:dyDescent="0.15">
      <c r="A22">
        <v>700</v>
      </c>
      <c r="B22">
        <f t="shared" si="0"/>
        <v>185.16401995451028</v>
      </c>
      <c r="C22">
        <f t="shared" si="1"/>
        <v>160.71428571428572</v>
      </c>
      <c r="D22">
        <f t="shared" si="2"/>
        <v>1400</v>
      </c>
      <c r="E22">
        <f t="shared" si="3"/>
        <v>71.428571428571431</v>
      </c>
    </row>
    <row r="23" spans="1:5" x14ac:dyDescent="0.15">
      <c r="A23">
        <v>750</v>
      </c>
      <c r="B23">
        <f t="shared" si="0"/>
        <v>178.88543819998318</v>
      </c>
      <c r="C23">
        <f t="shared" si="1"/>
        <v>150</v>
      </c>
      <c r="D23">
        <f t="shared" si="2"/>
        <v>1500</v>
      </c>
      <c r="E23">
        <f t="shared" si="3"/>
        <v>66.666666666666671</v>
      </c>
    </row>
    <row r="24" spans="1:5" x14ac:dyDescent="0.15">
      <c r="A24">
        <v>800</v>
      </c>
      <c r="B24">
        <f t="shared" si="0"/>
        <v>173.20508075688772</v>
      </c>
      <c r="C24">
        <f t="shared" si="1"/>
        <v>140.625</v>
      </c>
      <c r="D24">
        <f t="shared" si="2"/>
        <v>1600</v>
      </c>
      <c r="E24">
        <f t="shared" si="3"/>
        <v>62.5</v>
      </c>
    </row>
    <row r="25" spans="1:5" x14ac:dyDescent="0.15">
      <c r="A25">
        <v>850</v>
      </c>
      <c r="B25">
        <f t="shared" si="0"/>
        <v>168.03361008336117</v>
      </c>
      <c r="C25">
        <f t="shared" si="1"/>
        <v>132.35294117647058</v>
      </c>
      <c r="D25">
        <f t="shared" si="2"/>
        <v>1700</v>
      </c>
      <c r="E25">
        <f t="shared" si="3"/>
        <v>58.823529411764703</v>
      </c>
    </row>
    <row r="26" spans="1:5" x14ac:dyDescent="0.15">
      <c r="A26">
        <v>900</v>
      </c>
      <c r="B26">
        <f t="shared" si="0"/>
        <v>163.29931618554522</v>
      </c>
      <c r="C26">
        <f t="shared" si="1"/>
        <v>125</v>
      </c>
      <c r="D26">
        <f t="shared" si="2"/>
        <v>1800</v>
      </c>
      <c r="E26">
        <f t="shared" si="3"/>
        <v>55.555555555555557</v>
      </c>
    </row>
    <row r="27" spans="1:5" x14ac:dyDescent="0.15">
      <c r="A27">
        <v>950</v>
      </c>
      <c r="B27">
        <f t="shared" si="0"/>
        <v>158.94388284780527</v>
      </c>
      <c r="C27">
        <f t="shared" si="1"/>
        <v>118.42105263157895</v>
      </c>
      <c r="D27">
        <f t="shared" si="2"/>
        <v>1900</v>
      </c>
      <c r="E27">
        <f t="shared" si="3"/>
        <v>52.631578947368418</v>
      </c>
    </row>
    <row r="28" spans="1:5" x14ac:dyDescent="0.15">
      <c r="A28">
        <v>1000</v>
      </c>
      <c r="B28">
        <f t="shared" si="0"/>
        <v>154.91933384829667</v>
      </c>
      <c r="C28">
        <f t="shared" si="1"/>
        <v>112.5</v>
      </c>
      <c r="D28">
        <f t="shared" si="2"/>
        <v>2000</v>
      </c>
      <c r="E28">
        <f t="shared" si="3"/>
        <v>50</v>
      </c>
    </row>
    <row r="34" spans="1:6" x14ac:dyDescent="0.15">
      <c r="B34" s="2" t="s">
        <v>19</v>
      </c>
      <c r="C34" s="2" t="s">
        <v>20</v>
      </c>
    </row>
    <row r="35" spans="1:6" x14ac:dyDescent="0.15">
      <c r="A35" t="s">
        <v>21</v>
      </c>
      <c r="B35">
        <v>400</v>
      </c>
      <c r="C35">
        <v>527.34170229456402</v>
      </c>
    </row>
    <row r="36" spans="1:6" x14ac:dyDescent="0.15">
      <c r="A36" t="s">
        <v>22</v>
      </c>
      <c r="B36">
        <v>200</v>
      </c>
      <c r="C36">
        <v>213.33401699106759</v>
      </c>
    </row>
    <row r="37" spans="1:6" x14ac:dyDescent="0.15">
      <c r="A37" t="s">
        <v>18</v>
      </c>
      <c r="B37">
        <f>B35*B36</f>
        <v>80000</v>
      </c>
      <c r="C37">
        <f>C35*C36</f>
        <v>112499.92367740703</v>
      </c>
    </row>
    <row r="38" spans="1:6" x14ac:dyDescent="0.15">
      <c r="A38" t="s">
        <v>15</v>
      </c>
      <c r="B38">
        <f>6*$B$3/(B35*B36^2)-$B$5</f>
        <v>5</v>
      </c>
      <c r="C38">
        <f>6*$B$3/(C35*C36^2)-$B$5</f>
        <v>-2.5262140248116793E-5</v>
      </c>
    </row>
    <row r="39" spans="1:6" x14ac:dyDescent="0.15">
      <c r="A39" s="7" t="s">
        <v>16</v>
      </c>
      <c r="B39">
        <f>3*$B$4/(2*B35*B36)-$B$6</f>
        <v>0.8125</v>
      </c>
      <c r="C39">
        <f>3*$B$4/(2*C35*C36)-$B$6</f>
        <v>1.3568470178526582E-6</v>
      </c>
    </row>
    <row r="40" spans="1:6" x14ac:dyDescent="0.15">
      <c r="A40" t="s">
        <v>23</v>
      </c>
      <c r="B40">
        <f>B38^2+B39^2</f>
        <v>25.66015625</v>
      </c>
      <c r="C40">
        <f>C38^2+C39^2</f>
        <v>6.4001676374537804E-10</v>
      </c>
    </row>
    <row r="41" spans="1:6" x14ac:dyDescent="0.15">
      <c r="A41" s="8"/>
    </row>
    <row r="43" spans="1:6" x14ac:dyDescent="0.15">
      <c r="B43" s="2" t="s">
        <v>19</v>
      </c>
      <c r="C43" s="2" t="s">
        <v>20</v>
      </c>
    </row>
    <row r="44" spans="1:6" x14ac:dyDescent="0.15">
      <c r="A44" t="s">
        <v>21</v>
      </c>
      <c r="B44">
        <v>200</v>
      </c>
      <c r="C44">
        <v>237.17061241470574</v>
      </c>
      <c r="D44" s="4"/>
      <c r="E44" s="4"/>
      <c r="F44" s="4"/>
    </row>
    <row r="45" spans="1:6" x14ac:dyDescent="0.15">
      <c r="A45" t="s">
        <v>22</v>
      </c>
      <c r="B45">
        <v>500</v>
      </c>
      <c r="C45">
        <v>474.34124227672334</v>
      </c>
      <c r="D45" s="4"/>
      <c r="E45" s="4"/>
      <c r="F45" s="4"/>
    </row>
    <row r="46" spans="1:6" x14ac:dyDescent="0.15">
      <c r="A46" t="s">
        <v>18</v>
      </c>
      <c r="B46">
        <f>B44*B45</f>
        <v>100000</v>
      </c>
      <c r="C46">
        <f>C44*C45</f>
        <v>112499.80292432278</v>
      </c>
      <c r="D46" s="4"/>
      <c r="E46" s="4"/>
      <c r="F46" s="4"/>
    </row>
    <row r="47" spans="1:6" x14ac:dyDescent="0.15">
      <c r="A47" s="3" t="s">
        <v>16</v>
      </c>
      <c r="B47">
        <f>3*$B$4/(2*B44*B45)-$B$6</f>
        <v>0.25</v>
      </c>
      <c r="C47">
        <f>3*$B$4/(2*C44*C45)-$B$6</f>
        <v>3.5035737324662364E-6</v>
      </c>
      <c r="D47" s="4"/>
      <c r="E47" s="4"/>
      <c r="F47" s="4"/>
    </row>
    <row r="48" spans="1:6" x14ac:dyDescent="0.15">
      <c r="A48" s="5" t="s">
        <v>17</v>
      </c>
      <c r="B48">
        <f>B45-2*B44</f>
        <v>100</v>
      </c>
      <c r="C48">
        <f>C45-2*C44</f>
        <v>1.7447311847718083E-5</v>
      </c>
      <c r="D48" s="4"/>
      <c r="E48" s="4"/>
      <c r="F48" s="4"/>
    </row>
    <row r="49" spans="1:6" x14ac:dyDescent="0.15">
      <c r="A49" t="s">
        <v>23</v>
      </c>
      <c r="B49">
        <f>B47^2+B48^2</f>
        <v>10000.0625</v>
      </c>
      <c r="C49">
        <f>C47^2+C48^2</f>
        <v>3.1668371961035121E-10</v>
      </c>
      <c r="D49" s="4"/>
      <c r="E49" s="4"/>
      <c r="F49" s="4"/>
    </row>
    <row r="52" spans="1:6" x14ac:dyDescent="0.15">
      <c r="B52" s="2" t="s">
        <v>4</v>
      </c>
      <c r="C52" s="2" t="s">
        <v>5</v>
      </c>
    </row>
    <row r="53" spans="1:6" x14ac:dyDescent="0.15">
      <c r="A53" t="s">
        <v>21</v>
      </c>
      <c r="B53">
        <v>400</v>
      </c>
      <c r="C53">
        <v>1</v>
      </c>
    </row>
    <row r="54" spans="1:6" x14ac:dyDescent="0.15">
      <c r="A54" t="s">
        <v>22</v>
      </c>
      <c r="B54">
        <v>200</v>
      </c>
      <c r="C54">
        <v>1</v>
      </c>
    </row>
    <row r="55" spans="1:6" x14ac:dyDescent="0.15">
      <c r="A55" t="s">
        <v>3</v>
      </c>
      <c r="B55">
        <f>B53*B54</f>
        <v>80000</v>
      </c>
      <c r="C55">
        <f>C53*C54</f>
        <v>1</v>
      </c>
    </row>
    <row r="56" spans="1:6" x14ac:dyDescent="0.15">
      <c r="A56" t="s">
        <v>0</v>
      </c>
      <c r="B56">
        <f>6*$B$3/(B53*B54^2)-$B$5</f>
        <v>5</v>
      </c>
      <c r="C56">
        <f>6*$B$3/(C53*C54^2)-$B$5</f>
        <v>239999990</v>
      </c>
      <c r="D56" s="10" t="s">
        <v>24</v>
      </c>
    </row>
    <row r="57" spans="1:6" x14ac:dyDescent="0.15">
      <c r="A57" s="9" t="s">
        <v>1</v>
      </c>
      <c r="B57">
        <f>3*$B$4/(2*B53*B54)-$B$6</f>
        <v>0.8125</v>
      </c>
      <c r="C57">
        <f>3*$B$4/(2*C53*C54)-$B$6</f>
        <v>224998</v>
      </c>
      <c r="D57" s="10" t="s">
        <v>24</v>
      </c>
    </row>
    <row r="58" spans="1:6" x14ac:dyDescent="0.15">
      <c r="A58" s="4" t="s">
        <v>2</v>
      </c>
      <c r="B58">
        <f>B54-2*B53</f>
        <v>-600</v>
      </c>
      <c r="C58">
        <f>C54-2*C53</f>
        <v>-1</v>
      </c>
      <c r="D58" s="10" t="s">
        <v>24</v>
      </c>
    </row>
  </sheetData>
  <scenarios current="6" sqref="C55 C56 C57 C58">
    <scenario name="1" count="2" user="Prof" comment="만든 사람 Prof 날짜 11/7/2016">
      <inputCells r="C53" val="450"/>
      <inputCells r="C54" val="200"/>
    </scenario>
    <scenario name="2" count="2" user="Prof" comment="만든 사람 Prof 날짜 11/7/2016">
      <inputCells r="C53" val="469.301585517503"/>
      <inputCells r="C54" val="280"/>
    </scenario>
    <scenario name="3" count="2" user="Prof" comment="만든 사람 Prof 날짜 11/7/2016">
      <inputCells r="C53" val="452.595909631173"/>
      <inputCells r="C54" val="252"/>
    </scenario>
    <scenario name="4" count="2" user="Prof" comment="만든 사람 Prof 날짜 11/7/2016">
      <inputCells r="C53" val="452.169280352919"/>
      <inputCells r="C54" val="248.800626030621"/>
    </scenario>
    <scenario name="5" count="2" user="Prof" comment="만든 사람 Prof 날짜 11/7/2016">
      <inputCells r="C53" val="461.220149106442"/>
      <inputCells r="C54" val="243.918224345787"/>
    </scenario>
    <scenario name="6" count="2" user="Prof" comment="만든 사람 Prof 날짜 11/7/2016">
      <inputCells r="C53" val="461.242669621535"/>
      <inputCells r="C54" val="243.906314275866"/>
    </scenario>
    <scenario name="iter" count="2" user="Prof" comment="만든 사람 Prof 날짜 11/7/2016">
      <inputCells r="C53" val="461.243373421995"/>
      <inputCells r="C54" val="243.905941984707"/>
    </scenario>
  </scenario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7</xdr:col>
                <xdr:colOff>9525</xdr:colOff>
                <xdr:row>3</xdr:row>
                <xdr:rowOff>0</xdr:rowOff>
              </from>
              <to>
                <xdr:col>10</xdr:col>
                <xdr:colOff>114300</xdr:colOff>
                <xdr:row>22</xdr:row>
                <xdr:rowOff>104775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beam design</vt:lpstr>
    </vt:vector>
  </TitlesOfParts>
  <Company>전산설계연구실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민승재</dc:creator>
  <cp:lastModifiedBy>Windows 사용자</cp:lastModifiedBy>
  <dcterms:created xsi:type="dcterms:W3CDTF">2004-09-14T09:34:15Z</dcterms:created>
  <dcterms:modified xsi:type="dcterms:W3CDTF">2019-11-04T10:00:18Z</dcterms:modified>
</cp:coreProperties>
</file>